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KM\008\1 výzva\"/>
    </mc:Choice>
  </mc:AlternateContent>
  <xr:revisionPtr revIDLastSave="0" documentId="13_ncr:1_{40A9268A-7699-4174-B00B-BFB9C68C2F9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<sst xmlns="http://schemas.openxmlformats.org/spreadsheetml/2006/main" count="70" uniqueCount="63">
  <si>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</si>
  <si>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</si>
  <si>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</si>
  <si>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</si>
  <si>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</si>
  <si>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</si>
  <si>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</si>
  <si>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</si>
  <si>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</si>
  <si>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</si>
  <si>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</si>
  <si>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</si>
  <si>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</si>
  <si>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</si>
  <si>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</si>
  <si>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</si>
  <si>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</si>
  <si>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</si>
  <si>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</si>
  <si>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</si>
  <si>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</si>
  <si>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</si>
  <si>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</si>
  <si>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</si>
  <si>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</si>
  <si>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</si>
  <si>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</si>
  <si>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</si>
  <si>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</si>
  <si>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</si>
  <si>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</si>
  <si>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</si>
  <si>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</si>
  <si>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</si>
  <si>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</si>
  <si>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</si>
  <si>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</si>
  <si>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</si>
  <si>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</si>
  <si>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</si>
  <si>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</si>
  <si>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</si>
  <si>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</si>
  <si>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</si>
  <si>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</si>
  <si>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</si>
  <si>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</si>
  <si>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</si>
  <si>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</si>
  <si>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</si>
  <si>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</si>
  <si>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</si>
  <si>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</si>
  <si>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</si>
  <si>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</si>
  <si>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</si>
  <si>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</si>
  <si>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008 - 2022 </t>
  </si>
  <si>
    <t>Laserová černobílá multifunkční tiskárna</t>
  </si>
  <si>
    <t>Věra Janochová, 
Tel.: 37763 4873</t>
  </si>
  <si>
    <t>Technická 8, 
301 00 Plzeň,
Kavárna NTIS</t>
  </si>
  <si>
    <t>Dodání do místa plnění.</t>
  </si>
  <si>
    <r>
      <t>A4 tiskárna, skener, kopírka.  
Automatický oboustranný tisk. 
Rychlost tisku min. 20 stran za minutu.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Rozlišení tisku min. 600 x 600 DPI.
Rozlišení skeneru min. 2 400 DPI.
Paměť min. 64MB.
Rozhraní min.: USB 2.0.
Včetně startovacího toneru.
Doporučený počet stran za měsíc: min. 1 500.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</si>
</sst>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6" fillId="0" borderId="0"/>
    <xf numFmtId="0" fontId="6" fillId="0" borderId="0"/>
    <xf numFmtId="0" fontId="6" fillId="0" borderId="0"/>
    <xf numFmtId="0" fontId="26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8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center"/>
    </xf>
    <xf numFmtId="0" fontId="8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5" fillId="0" borderId="0" xfId="0" applyFont="1" applyAlignment="1">
      <alignment horizontal="justify" vertical="center"/>
    </xf>
    <xf numFmtId="4" fontId="23" fillId="12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4" fillId="10" borderId="9" xfId="0" applyFont="1" applyFill="1" applyBorder="1" applyAlignment="1">
      <alignment vertical="center" wrapText="1" shrinkToFit="1"/>
    </xf>
    <xf numFmtId="0" fontId="21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3" fillId="3" borderId="4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7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8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8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6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8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18" fillId="0" borderId="0" xfId="2" applyFont="1" applyAlignment="1" applyProtection="1">
      <alignment horizontal="left" vertical="center" wrapText="1"/>
    </xf>
    <xf numFmtId="164" fontId="7" fillId="0" borderId="3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3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center"/>
    </xf>
    <xf numFmtId="0" fontId="8" fillId="4" borderId="0" xfId="0" applyFont="1" applyFill="1" applyBorder="1" applyAlignment="1">
      <alignment horizontal="left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4" fontId="23" fillId="9" borderId="14" xfId="0" applyNumberFormat="1" applyFont="1" applyFill="1" applyBorder="1" applyAlignment="1">
      <alignment horizontal="center" vertical="center"/>
    </xf>
    <xf numFmtId="4" fontId="23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" fillId="3" borderId="38" xfId="0" applyFont="1" applyFill="1" applyBorder="1" applyAlignment="1" applyProtection="1">
      <alignment horizontal="left" vertical="center" wrapText="1" indent="1"/>
    </xf>
    <xf numFmtId="164" fontId="13" fillId="5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6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E1" zoomScale="75" zoomScaleNormal="75" workbookViewId="0">
      <selection activeCell="N17" sqref="N17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66.57031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4.28515625" style="2" customWidth="1"/>
    <col min="13" max="13" width="23.28515625" style="2" customWidth="1"/>
    <col min="14" max="14" width="27.140625" style="4" customWidth="1"/>
    <col min="15" max="15" width="27.710937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 x14ac:dyDescent="0.25">
      <c r="B1" s="122" t="s">
        <v>55</v>
      </c>
      <c r="C1" s="123"/>
      <c r="D1" s="123"/>
    </row>
    <row r="2" spans="1:22" ht="18" customHeight="1" x14ac:dyDescent="0.25">
      <c r="B2" s="122" t="s">
        <v>57</v>
      </c>
      <c r="C2" s="122"/>
      <c r="D2" s="122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6"/>
      <c r="E4" s="116"/>
      <c r="F4" s="116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7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7" t="s">
        <v>8</v>
      </c>
      <c r="T7" s="117" t="s">
        <v>9</v>
      </c>
      <c r="U7" s="23" t="s">
        <v>50</v>
      </c>
      <c r="V7" s="23" t="s">
        <v>51</v>
      </c>
    </row>
    <row r="8" spans="1:22" ht="304.89999999999998" customHeight="1" thickTop="1" thickBot="1" x14ac:dyDescent="0.3">
      <c r="A8" s="26"/>
      <c r="B8" s="65">
        <v>1</v>
      </c>
      <c r="C8" s="66" t="s">
        <v>58</v>
      </c>
      <c r="D8" s="67">
        <v>1</v>
      </c>
      <c r="E8" s="66" t="s">
        <v>52</v>
      </c>
      <c r="F8" s="142" t="s">
        <v>62</v>
      </c>
      <c r="G8" s="144"/>
      <c r="H8" s="144"/>
      <c r="I8" s="72" t="s">
        <v>53</v>
      </c>
      <c r="J8" s="66" t="s">
        <v>54</v>
      </c>
      <c r="K8" s="66"/>
      <c r="L8" s="66" t="s">
        <v>61</v>
      </c>
      <c r="M8" s="115" t="s">
        <v>59</v>
      </c>
      <c r="N8" s="115" t="s">
        <v>60</v>
      </c>
      <c r="O8" s="73">
        <v>14</v>
      </c>
      <c r="P8" s="68">
        <f>D8*Q8</f>
        <v>5500</v>
      </c>
      <c r="Q8" s="69">
        <v>5500</v>
      </c>
      <c r="R8" s="143"/>
      <c r="S8" s="70">
        <f>D8*R8</f>
        <v>0</v>
      </c>
      <c r="T8" s="71" t="str">
        <f t="shared" ref="T8" si="0">IF(ISNUMBER(R8), IF(R8&gt;Q8,"NEVYHOVUJE","VYHOVUJE")," ")</f>
        <v xml:space="preserve"> </v>
      </c>
      <c r="U8" s="66"/>
      <c r="V8" s="66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">
      <c r="B10" s="124" t="s">
        <v>10</v>
      </c>
      <c r="C10" s="124"/>
      <c r="D10" s="124"/>
      <c r="E10" s="124"/>
      <c r="F10" s="124"/>
      <c r="G10" s="124"/>
      <c r="H10" s="124"/>
      <c r="I10" s="124"/>
      <c r="J10" s="28"/>
      <c r="K10" s="28"/>
      <c r="L10" s="13"/>
      <c r="M10" s="13"/>
      <c r="N10" s="13"/>
      <c r="O10" s="29"/>
      <c r="P10" s="29"/>
      <c r="Q10" s="30" t="s">
        <v>11</v>
      </c>
      <c r="R10" s="125" t="s">
        <v>12</v>
      </c>
      <c r="S10" s="126"/>
      <c r="T10" s="127"/>
      <c r="V10" s="31"/>
    </row>
    <row r="11" spans="1:22" ht="33" customHeight="1" thickTop="1" thickBot="1" x14ac:dyDescent="0.3">
      <c r="B11" s="128" t="s">
        <v>15</v>
      </c>
      <c r="C11" s="128"/>
      <c r="D11" s="128"/>
      <c r="E11" s="128"/>
      <c r="F11" s="128"/>
      <c r="G11" s="128"/>
      <c r="H11" s="32"/>
      <c r="I11" s="32"/>
      <c r="J11" s="32"/>
      <c r="L11" s="33"/>
      <c r="M11" s="33"/>
      <c r="N11" s="33"/>
      <c r="O11" s="34"/>
      <c r="P11" s="34"/>
      <c r="Q11" s="35">
        <f>SUM(P8:P8)</f>
        <v>5500</v>
      </c>
      <c r="R11" s="119">
        <f>SUM(S8:S8)</f>
        <v>0</v>
      </c>
      <c r="S11" s="120"/>
      <c r="T11" s="121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18" t="s">
        <v>13</v>
      </c>
      <c r="C13" s="118"/>
      <c r="D13" s="118"/>
      <c r="E13" s="118"/>
      <c r="F13" s="118"/>
      <c r="G13" s="118"/>
      <c r="H13" s="118"/>
      <c r="I13" s="118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CNOGv7fqt+Y9TQJJxH2CNl2EC1ws8EUVj/NmM+jvwf1sWO9hD8Xfv+iAQmnm0X/8WzrA6d6r0VO1W4g4b7xiow==" saltValue="5AuilhinjymKx82IY0ZhX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D17" sqref="D17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29" t="s">
        <v>38</v>
      </c>
      <c r="C1" s="129"/>
      <c r="D1" s="61"/>
    </row>
    <row r="2" spans="2:13" x14ac:dyDescent="0.25">
      <c r="B2" s="130" t="str">
        <f>'Nabídková cena'!B2:D2</f>
        <v xml:space="preserve">Tiskárny, kopírky, multifunkce II. 008 - 2022 </v>
      </c>
      <c r="C2" s="130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1" t="s">
        <v>17</v>
      </c>
      <c r="F9" s="132"/>
      <c r="G9" s="133"/>
      <c r="H9" s="134">
        <f ca="1">SUM(C9+G24)</f>
        <v>0</v>
      </c>
      <c r="I9" s="135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6"/>
      <c r="F11" s="137"/>
      <c r="G11" s="138"/>
    </row>
    <row r="12" spans="2:13" s="55" customFormat="1" ht="27" customHeight="1" thickBot="1" x14ac:dyDescent="0.3">
      <c r="B12" s="107" t="s">
        <v>20</v>
      </c>
      <c r="C12" s="109">
        <f>'Nabídková cena'!G8</f>
        <v>0</v>
      </c>
      <c r="D12" s="108">
        <v>1500</v>
      </c>
      <c r="E12" s="139"/>
      <c r="F12" s="140"/>
      <c r="G12" s="141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/>
      <c r="D14" s="110"/>
      <c r="E14" s="90"/>
      <c r="F14" s="91">
        <f ca="1">IF(CELL("obsah",$D14)=0,0,ROUNDUP($D$12/$D14*12,0))</f>
        <v>0</v>
      </c>
      <c r="G14" s="78">
        <f ca="1">E14*F14</f>
        <v>0</v>
      </c>
      <c r="I14" s="92"/>
    </row>
    <row r="15" spans="2:13" s="55" customFormat="1" x14ac:dyDescent="0.25">
      <c r="B15" s="93" t="s">
        <v>29</v>
      </c>
      <c r="C15" s="94"/>
      <c r="D15" s="111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25">
      <c r="B16" s="93" t="s">
        <v>30</v>
      </c>
      <c r="C16" s="94"/>
      <c r="D16" s="111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25">
      <c r="B17" s="93" t="s">
        <v>31</v>
      </c>
      <c r="C17" s="94"/>
      <c r="D17" s="111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25">
      <c r="B18" s="97" t="s">
        <v>32</v>
      </c>
      <c r="C18" s="94"/>
      <c r="D18" s="112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25">
      <c r="B19" s="99" t="s">
        <v>33</v>
      </c>
      <c r="C19" s="100"/>
      <c r="D19" s="113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25">
      <c r="B20" s="99" t="s">
        <v>34</v>
      </c>
      <c r="C20" s="100"/>
      <c r="D20" s="113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 x14ac:dyDescent="0.3">
      <c r="B21" s="102" t="s">
        <v>34</v>
      </c>
      <c r="C21" s="103"/>
      <c r="D21" s="114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0</v>
      </c>
    </row>
  </sheetData>
  <sheetProtection algorithmName="SHA-512" hashValue="ktu9hcNmcsvVIRXbsY9s+iJGOuvxBp+dQcU3FqqzL6zk//u8pzjRqy9s2bMg340nCCOVDv/cb7nF94t4uKsuKw==" saltValue="cK1MWMaQ4NxeFh2Tbec0K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2022-07-20T05:08:03Z</dcterms:modified>
</cp:coreProperties>
</file>